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5年中央财政城镇保障性安居工程补助资金分配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?">#REF!</definedName>
    <definedName name="_??????">#REF!</definedName>
    <definedName name="aa">[1]XL4Poppy!$C$39</definedName>
    <definedName name="bbkm">[2]W!$B$2:$B$65</definedName>
    <definedName name="bbxml">[3]科目表!$B$2:$B$68</definedName>
    <definedName name="begin">[4]目录!$G$3</definedName>
    <definedName name="chmxb">[3]科目表!$K$2:$K$32</definedName>
    <definedName name="CreditRate">[5]投保项目!#REF!</definedName>
    <definedName name="date">[4]目录!$C$4</definedName>
    <definedName name="DiscRate">[5]投保项目!#REF!</definedName>
    <definedName name="EarnedRate">[5]投保项目!#REF!</definedName>
    <definedName name="end">[4]目录!$G$4</definedName>
    <definedName name="jcsm">[6]W!$A$18:$A$23</definedName>
    <definedName name="kk">[6]W!#REF!</definedName>
    <definedName name="MmExcelLinker_5DCE6961_7786_4EDB_830F_E1B840E42199">#REF!</definedName>
    <definedName name="mxkm">[2]W!$D$2:$D$59</definedName>
    <definedName name="mxxml">[3]科目表!$E$2:$E$58</definedName>
    <definedName name="name">[4]目录!$C$3</definedName>
    <definedName name="PartWith">#REF!</definedName>
    <definedName name="_xlnm.Print_Area" hidden="1">#REF!</definedName>
    <definedName name="Print_Area_MI">#REF!</definedName>
    <definedName name="qcbbkm">[7]W!$E$2:$E$84</definedName>
    <definedName name="SA">[5]投保项目!#REF!</definedName>
    <definedName name="SA_Reduce">[5]投保项目!#REF!</definedName>
    <definedName name="sy">[3]科目表!$A$2:$A$68</definedName>
    <definedName name="syh">[2]W!$A$2:$A$65</definedName>
    <definedName name="xmjl">[4]目录!$E$4</definedName>
    <definedName name="zhb">[8]完!$C$2:$C$133</definedName>
    <definedName name="zhb1">[9]W!$C$2:$C$133</definedName>
    <definedName name="zhb3">[10]完!$C$2:$C$133</definedName>
    <definedName name="zhb4">[11]W!$C$2:$C$133</definedName>
    <definedName name="报表项目">[6]W!#REF!</definedName>
    <definedName name="大">[12]科目表!#REF!</definedName>
    <definedName name="核对内容">[6]W!#REF!</definedName>
    <definedName name="核对内容说明">[6]W!#REF!</definedName>
    <definedName name="汇率">#REF!</definedName>
    <definedName name="货币资金">[6]W!#REF!</definedName>
    <definedName name="明细科">[12]科目表!#REF!</definedName>
    <definedName name="明细科目">[6]W!#REF!</definedName>
    <definedName name="审计结论">[12]科目表!$B$66:$B$71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索引号">[6]W!#REF!</definedName>
    <definedName name="_?" localSheetId="0">#REF!</definedName>
    <definedName name="_??????" localSheetId="0">#REF!</definedName>
    <definedName name="MmExcelLinker_5DCE6961_7786_4EDB_830F_E1B840E42199" localSheetId="0">#REF!</definedName>
    <definedName name="PartWith" localSheetId="0">#REF!</definedName>
    <definedName name="_xlnm.Print_Area" localSheetId="0" hidden="1">#REF!</definedName>
    <definedName name="Print_Area_MI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__?">#REF!</definedName>
    <definedName name="__??????">#REF!</definedName>
    <definedName name="aa" localSheetId="0">[1]XL4Poppy!$C$39</definedName>
  </definedNames>
  <calcPr calcId="144525"/>
</workbook>
</file>

<file path=xl/sharedStrings.xml><?xml version="1.0" encoding="utf-8"?>
<sst xmlns="http://schemas.openxmlformats.org/spreadsheetml/2006/main" count="48" uniqueCount="28">
  <si>
    <t>附件1</t>
  </si>
  <si>
    <t>2025年中央财政城镇保障性安居工程补助资金分配表</t>
  </si>
  <si>
    <t>单位：万元</t>
  </si>
  <si>
    <t>地区</t>
  </si>
  <si>
    <t>住房保障</t>
  </si>
  <si>
    <t>城镇老旧小区改造</t>
  </si>
  <si>
    <t>城中村改造</t>
  </si>
  <si>
    <t>棚户区（城市危旧房）改造</t>
  </si>
  <si>
    <t>奖励资金</t>
  </si>
  <si>
    <t>合计</t>
  </si>
  <si>
    <t>提前下达</t>
  </si>
  <si>
    <t>本次下达</t>
  </si>
  <si>
    <t>小计</t>
  </si>
  <si>
    <t>总计</t>
  </si>
  <si>
    <t>租赁补贴</t>
  </si>
  <si>
    <t>配售型保障性住房</t>
  </si>
  <si>
    <t>按任务量分配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</si>
  <si>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</si>
  <si>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</si>
  <si>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</si>
  <si>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</si>
  <si>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</si>
  <si>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</si>
  <si>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</si>
  <si>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</si>
  <si>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</si>
  <si>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</si>
  <si>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杨凌示范区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</si>
</sst>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ajor"/>
    </font>
    <font>
      <b/>
      <sz val="20"/>
      <name val="方正小标宋简体"/>
      <charset val="134"/>
    </font>
    <font>
      <b/>
      <sz val="12"/>
      <name val="宋体"/>
      <charset val="134"/>
      <scheme val="major"/>
    </font>
    <font>
      <b/>
      <sz val="11"/>
      <name val="楷体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8" fillId="20" borderId="10" applyNumberFormat="false" applyAlignment="false" applyProtection="false">
      <alignment vertical="center"/>
    </xf>
    <xf numFmtId="0" fontId="25" fillId="15" borderId="8" applyNumberFormat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33" fillId="20" borderId="12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0" fillId="25" borderId="12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right" vertical="center" wrapText="true"/>
    </xf>
    <xf numFmtId="176" fontId="7" fillId="0" borderId="0" xfId="0" applyNumberFormat="true" applyFont="true" applyFill="true" applyBorder="true" applyAlignment="true">
      <alignment horizontal="right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176" fontId="13" fillId="0" borderId="1" xfId="0" applyNumberFormat="true" applyFont="true" applyFill="true" applyBorder="true" applyAlignment="true">
      <alignment horizontal="center" vertical="center"/>
    </xf>
    <xf numFmtId="176" fontId="14" fillId="0" borderId="1" xfId="0" applyNumberFormat="true" applyFont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Border="true" applyAlignment="true">
      <alignment horizontal="center" vertical="center"/>
    </xf>
    <xf numFmtId="176" fontId="7" fillId="0" borderId="0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76" fontId="10" fillId="0" borderId="4" xfId="0" applyNumberFormat="true" applyFont="true" applyFill="true" applyBorder="true" applyAlignment="true">
      <alignment horizontal="center" vertical="center"/>
    </xf>
    <xf numFmtId="176" fontId="8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CEA09/&#30005;&#35805;&#26126;&#32454;&#34920;/&#33487;&#24030;&#65288;&#26080;&#27719;&#24635;,&#21556;&#27743;&#32447;&#36335;&#20462;&#25913;&#65289;/&#24066;&#26412;&#37096;/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2&#32508;&#21512;&#318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4076;&#26684;&#29595;&#26032;&#24213;&#31295;/&#36827;&#19968;&#27493;&#23457;&#35745;&#31243;&#24207;&#24213;&#31295;/&#37319;&#36141;&#19982;&#20184;&#27454;&#24490;&#296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O:/&#19975;&#33021;&#35745;&#21010;&#20070;&#33258;&#36129;&#29256;/(&#35745;&#21010;&#20070;&#65289;&#21326;&#24425;&#20154;&#29983;&#19975;&#33021;&#38505;&#21033;&#30410;&#28436;&#31034;&#31243;&#242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1&#12289;&#36827;&#19968;&#27493;&#23457;&#35745;&#31243;&#24207;--&#38144;&#21806;&#19982;&#25910;&#27454;&#24490;&#29615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3&#39318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20108;)&#36141;&#36135;&#19982;&#20184;&#27454;&#24490;&#29615;&#3186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7(&#19977;)&#29983;&#20135;&#24490;&#29615;&#3186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19977;)&#29983;&#20135;&#24490;&#29615;&#3186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25105;&#30340;&#25991;&#26723;/&#30005;&#23376;&#24037;&#20316;&#24213;&#31295;/&#24213;&#31295;&#30005;&#23376;&#29256;3/&#36164;&#20135;&#31867;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了解采购"/>
      <sheetName val="X6-2-1"/>
      <sheetName val="X6-2-2"/>
      <sheetName val="X6-2-3"/>
      <sheetName val="X6-2-4"/>
      <sheetName val="X6-2-5"/>
      <sheetName val="内控汇总"/>
      <sheetName val="N3-1"/>
      <sheetName val="N3-2"/>
      <sheetName val="N3-3"/>
      <sheetName val="N3-4"/>
      <sheetName val="预付"/>
      <sheetName val="A6-1"/>
      <sheetName val="A6-2"/>
      <sheetName val="A6-3"/>
      <sheetName val="A6-4"/>
      <sheetName val="折旧"/>
      <sheetName val="C1-1"/>
      <sheetName val="C1-2a"/>
      <sheetName val="C1-2b"/>
      <sheetName val="C1-3"/>
      <sheetName val="C1-4"/>
      <sheetName val="C1-5"/>
      <sheetName val="C1-6"/>
      <sheetName val="C1-7"/>
      <sheetName val="固清"/>
      <sheetName val="C2-1"/>
      <sheetName val="C2-2"/>
      <sheetName val="在建"/>
      <sheetName val="C3-1"/>
      <sheetName val="C3-2"/>
      <sheetName val="C3-3"/>
      <sheetName val="C3-4"/>
      <sheetName val="生物"/>
      <sheetName val="C4-1"/>
      <sheetName val="C4-2"/>
      <sheetName val="油气"/>
      <sheetName val="C5-1"/>
      <sheetName val="C5-2"/>
      <sheetName val="无形"/>
      <sheetName val="D1-1"/>
      <sheetName val="D1-2"/>
      <sheetName val="D1-3"/>
      <sheetName val="开发"/>
      <sheetName val="D2-1"/>
      <sheetName val="D2-2"/>
      <sheetName val="D2-3"/>
      <sheetName val="应付票"/>
      <sheetName val="F2-1"/>
      <sheetName val="F2-2"/>
      <sheetName val="F2-3"/>
      <sheetName val="应付"/>
      <sheetName val="F3-1"/>
      <sheetName val="F3-2"/>
      <sheetName val="F3-3"/>
      <sheetName val="F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投保项目"/>
      <sheetName val="Expense Charges"/>
      <sheetName val="重疾风险保障费用表"/>
      <sheetName val="COI Calculation"/>
      <sheetName val="AVC"/>
      <sheetName val="利益演示表"/>
      <sheetName val="利益演示表(打印)"/>
      <sheetName val="基本信息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E100"/>
      <sheetName val="E311"/>
      <sheetName val="E311A"/>
      <sheetName val="E311B"/>
      <sheetName val="E312"/>
      <sheetName val="E312A"/>
      <sheetName val="E312B"/>
      <sheetName val="E312C"/>
      <sheetName val="E312D"/>
      <sheetName val="E312E"/>
      <sheetName val="E312F"/>
      <sheetName val="E312G"/>
      <sheetName val="E321"/>
      <sheetName val="E321A"/>
      <sheetName val="E321B"/>
      <sheetName val="E321C"/>
      <sheetName val="E321D"/>
      <sheetName val="E321E"/>
      <sheetName val="E321F"/>
      <sheetName val="E322"/>
      <sheetName val="E322A"/>
      <sheetName val="E322B"/>
      <sheetName val="E322C"/>
      <sheetName val="E322D"/>
      <sheetName val="E323(E324)"/>
      <sheetName val="E323A"/>
      <sheetName val="E323B"/>
      <sheetName val="E323C"/>
      <sheetName val="E323D"/>
      <sheetName val="E323E"/>
      <sheetName val="E323F"/>
      <sheetName val="E341"/>
      <sheetName val="E341A"/>
      <sheetName val="E341B"/>
      <sheetName val="E341C"/>
      <sheetName val="E341D"/>
      <sheetName val="E341E"/>
      <sheetName val="E341F"/>
      <sheetName val="E342"/>
      <sheetName val="E342A"/>
      <sheetName val="E342B"/>
      <sheetName val="E343"/>
      <sheetName val="E343A"/>
      <sheetName val="E343B"/>
      <sheetName val="E344"/>
      <sheetName val="E344A"/>
      <sheetName val="E344B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8-1"/>
      <sheetName val="Z18-2"/>
      <sheetName val="Z18-3-1"/>
      <sheetName val="Z18-3-2"/>
      <sheetName val="Z18-4"/>
      <sheetName val="Z3-1"/>
      <sheetName val="Z3-2"/>
      <sheetName val="Z3-3-1"/>
      <sheetName val="Z3-3-2"/>
      <sheetName val="Z3-4"/>
      <sheetName val="Z17.1"/>
      <sheetName val="Z17.2"/>
      <sheetName val="Z17.3"/>
      <sheetName val="Z17.4"/>
      <sheetName val="Z17.5"/>
      <sheetName val="Z17.6"/>
      <sheetName val="Z17.7"/>
      <sheetName val="Z17.8"/>
      <sheetName val="Z17-1"/>
      <sheetName val="Z17-2"/>
      <sheetName val="Z15.1"/>
      <sheetName val="Z15.2"/>
      <sheetName val="Z15.3"/>
      <sheetName val="Z15.4"/>
      <sheetName val="Z15.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5.4"/>
      <sheetName val="A35.5"/>
      <sheetName val="A37"/>
      <sheetName val="A37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2(1)"/>
      <sheetName val="A12(2)"/>
      <sheetName val="A12(3)"/>
      <sheetName val="审存"/>
      <sheetName val="A12.1.1"/>
      <sheetName val="A12.2"/>
      <sheetName val="A12.2.1"/>
      <sheetName val="A12.2.2"/>
      <sheetName val="A12.2.3"/>
      <sheetName val="A12.3"/>
      <sheetName val="A12.4"/>
      <sheetName val="A12.5"/>
      <sheetName val="A12.6"/>
      <sheetName val="A12.7"/>
      <sheetName val="A12.7.1"/>
      <sheetName val="A12.8"/>
      <sheetName val="A12.9"/>
      <sheetName val="A12.10"/>
      <sheetName val="检存"/>
      <sheetName val="A14"/>
      <sheetName val="A14.2"/>
      <sheetName val="A14.3"/>
      <sheetName val="B6(7)"/>
      <sheetName val="B6(7).2"/>
      <sheetName val="B6(7).3"/>
      <sheetName val="B12"/>
      <sheetName val="B12.2"/>
      <sheetName val="B12.3"/>
      <sheetName val="D3"/>
      <sheetName val="D3.4"/>
      <sheetName val="D3.5.1"/>
      <sheetName val="D3.5.2"/>
      <sheetName val="D3.6"/>
      <sheetName val="完"/>
      <sheetName val="D3.5.4"/>
      <sheetName val="D3.5.4.1"/>
      <sheetName val="D3.5.5"/>
      <sheetName val="D3.5.6"/>
      <sheetName val="D3.5.6.1"/>
      <sheetName val="D3.5.7"/>
      <sheetName val="D3.5.7.1"/>
      <sheetName val="A12.2.4"/>
      <sheetName val="A12"/>
      <sheetName val="A12.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21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7"/>
      <sheetName val="D7-2"/>
      <sheetName val="D7-3"/>
      <sheetName val="D8"/>
      <sheetName val="D8-2"/>
      <sheetName val="D8-3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8"/>
  <sheetViews>
    <sheetView tabSelected="1" workbookViewId="0">
      <selection activeCell="J18" sqref="J18"/>
    </sheetView>
  </sheetViews>
  <sheetFormatPr defaultColWidth="9" defaultRowHeight="15.75"/>
  <cols>
    <col min="1" max="1" width="12.625" style="4" customWidth="true"/>
    <col min="2" max="2" width="6.25" style="4" customWidth="true"/>
    <col min="3" max="3" width="8.5" style="4" customWidth="true"/>
    <col min="4" max="4" width="10.625" style="4" customWidth="true"/>
    <col min="5" max="5" width="7.125" style="4" customWidth="true"/>
    <col min="6" max="6" width="9.25" style="4" customWidth="true"/>
    <col min="7" max="7" width="10" style="4" customWidth="true"/>
    <col min="8" max="9" width="9" style="4" customWidth="true"/>
    <col min="10" max="10" width="9.25" style="4" customWidth="true"/>
    <col min="11" max="11" width="8.75" style="4" customWidth="true"/>
    <col min="12" max="12" width="5.25" style="4" customWidth="true"/>
    <col min="13" max="13" width="5.875" style="4" customWidth="true"/>
    <col min="14" max="14" width="6.875" style="4" customWidth="true"/>
    <col min="15" max="15" width="6.125" style="5" customWidth="true"/>
    <col min="16" max="17" width="6.875" style="5" customWidth="true"/>
    <col min="18" max="18" width="8.625" style="5" customWidth="true"/>
    <col min="19" max="19" width="8.125" style="4" customWidth="true"/>
    <col min="20" max="24" width="8.625" style="4" customWidth="true"/>
    <col min="25" max="16384" width="9" style="4"/>
  </cols>
  <sheetData>
    <row r="1" ht="35" customHeight="true" spans="1:1">
      <c r="A1" s="6" t="s">
        <v>0</v>
      </c>
    </row>
    <row r="2" s="1" customFormat="true" ht="26" customHeight="true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1" customFormat="true" ht="30" customHeight="true" spans="1:24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3"/>
      <c r="P3" s="23"/>
      <c r="Q3" s="23"/>
      <c r="R3" s="23"/>
      <c r="S3" s="9"/>
      <c r="T3" s="9"/>
      <c r="U3" s="9"/>
      <c r="V3" s="9"/>
      <c r="W3" s="9"/>
      <c r="X3" s="9"/>
    </row>
    <row r="4" s="1" customFormat="true" ht="40" customHeight="true" spans="1:24">
      <c r="A4" s="10" t="s">
        <v>3</v>
      </c>
      <c r="B4" s="11" t="s">
        <v>4</v>
      </c>
      <c r="C4" s="11"/>
      <c r="D4" s="11"/>
      <c r="E4" s="11"/>
      <c r="F4" s="11" t="s">
        <v>5</v>
      </c>
      <c r="G4" s="11"/>
      <c r="H4" s="11"/>
      <c r="I4" s="11" t="s">
        <v>6</v>
      </c>
      <c r="J4" s="11"/>
      <c r="K4" s="11"/>
      <c r="L4" s="11" t="s">
        <v>7</v>
      </c>
      <c r="M4" s="11"/>
      <c r="N4" s="11"/>
      <c r="O4" s="24" t="s">
        <v>8</v>
      </c>
      <c r="P4" s="25"/>
      <c r="Q4" s="25"/>
      <c r="R4" s="25"/>
      <c r="S4" s="27"/>
      <c r="T4" s="11" t="s">
        <v>9</v>
      </c>
      <c r="U4" s="11"/>
      <c r="V4" s="11"/>
      <c r="W4" s="11"/>
      <c r="X4" s="11"/>
    </row>
    <row r="5" s="1" customFormat="true" ht="40" customHeight="true" spans="1:24">
      <c r="A5" s="10"/>
      <c r="B5" s="12" t="s">
        <v>10</v>
      </c>
      <c r="C5" s="12"/>
      <c r="D5" s="11" t="s">
        <v>11</v>
      </c>
      <c r="E5" s="12" t="s">
        <v>12</v>
      </c>
      <c r="F5" s="12" t="s">
        <v>10</v>
      </c>
      <c r="G5" s="11" t="s">
        <v>11</v>
      </c>
      <c r="H5" s="12" t="s">
        <v>9</v>
      </c>
      <c r="I5" s="12" t="s">
        <v>10</v>
      </c>
      <c r="J5" s="11" t="s">
        <v>11</v>
      </c>
      <c r="K5" s="11" t="s">
        <v>12</v>
      </c>
      <c r="L5" s="11" t="s">
        <v>10</v>
      </c>
      <c r="M5" s="11" t="s">
        <v>11</v>
      </c>
      <c r="N5" s="12" t="s">
        <v>12</v>
      </c>
      <c r="O5" s="12" t="s">
        <v>4</v>
      </c>
      <c r="P5" s="12" t="s">
        <v>5</v>
      </c>
      <c r="Q5" s="12" t="s">
        <v>7</v>
      </c>
      <c r="R5" s="12" t="s">
        <v>6</v>
      </c>
      <c r="S5" s="12" t="s">
        <v>12</v>
      </c>
      <c r="T5" s="12" t="s">
        <v>10</v>
      </c>
      <c r="U5" s="11" t="s">
        <v>11</v>
      </c>
      <c r="V5" s="11"/>
      <c r="W5" s="11"/>
      <c r="X5" s="12" t="s">
        <v>13</v>
      </c>
    </row>
    <row r="6" s="2" customFormat="true" ht="65" customHeight="true" spans="1:24">
      <c r="A6" s="10"/>
      <c r="B6" s="12" t="s">
        <v>14</v>
      </c>
      <c r="C6" s="12" t="s">
        <v>15</v>
      </c>
      <c r="D6" s="12" t="s">
        <v>15</v>
      </c>
      <c r="E6" s="12"/>
      <c r="F6" s="12"/>
      <c r="G6" s="11"/>
      <c r="H6" s="12"/>
      <c r="I6" s="12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U6" s="12" t="s">
        <v>16</v>
      </c>
      <c r="V6" s="12" t="s">
        <v>8</v>
      </c>
      <c r="W6" s="12" t="s">
        <v>9</v>
      </c>
      <c r="X6" s="12"/>
    </row>
    <row r="7" s="3" customFormat="true" ht="25" customHeight="true" spans="1:24">
      <c r="A7" s="13" t="s">
        <v>9</v>
      </c>
      <c r="B7" s="14">
        <f>SUM(B8:B18)</f>
        <v>3637</v>
      </c>
      <c r="C7" s="14">
        <f>SUM(C8:C18)</f>
        <v>20820</v>
      </c>
      <c r="D7" s="14">
        <f t="shared" ref="B7:X7" si="0">SUM(D8:D18)</f>
        <v>-13973</v>
      </c>
      <c r="E7" s="19">
        <f t="shared" si="0"/>
        <v>10484</v>
      </c>
      <c r="F7" s="14">
        <f t="shared" si="0"/>
        <v>104363</v>
      </c>
      <c r="G7" s="14">
        <f t="shared" si="0"/>
        <v>-43651</v>
      </c>
      <c r="H7" s="19">
        <f t="shared" si="0"/>
        <v>60712</v>
      </c>
      <c r="I7" s="14">
        <f t="shared" si="0"/>
        <v>100070</v>
      </c>
      <c r="J7" s="14">
        <f t="shared" si="0"/>
        <v>-65357</v>
      </c>
      <c r="K7" s="19">
        <f t="shared" si="0"/>
        <v>34713</v>
      </c>
      <c r="L7" s="14">
        <f t="shared" si="0"/>
        <v>190</v>
      </c>
      <c r="M7" s="14">
        <f t="shared" si="0"/>
        <v>9778</v>
      </c>
      <c r="N7" s="19">
        <f t="shared" si="0"/>
        <v>9968</v>
      </c>
      <c r="O7" s="19">
        <f t="shared" si="0"/>
        <v>3648</v>
      </c>
      <c r="P7" s="19">
        <f t="shared" si="0"/>
        <v>11011</v>
      </c>
      <c r="Q7" s="19">
        <f t="shared" si="0"/>
        <v>1476</v>
      </c>
      <c r="R7" s="19">
        <f t="shared" si="0"/>
        <v>6949</v>
      </c>
      <c r="S7" s="19">
        <f t="shared" si="0"/>
        <v>23084</v>
      </c>
      <c r="T7" s="14">
        <f t="shared" si="0"/>
        <v>229080</v>
      </c>
      <c r="U7" s="14">
        <f t="shared" si="0"/>
        <v>-113203</v>
      </c>
      <c r="V7" s="14">
        <f t="shared" si="0"/>
        <v>23084</v>
      </c>
      <c r="W7" s="19">
        <f t="shared" si="0"/>
        <v>-90119</v>
      </c>
      <c r="X7" s="14">
        <f t="shared" si="0"/>
        <v>138961</v>
      </c>
    </row>
    <row r="8" s="2" customFormat="true" ht="31" customHeight="true" spans="1:24">
      <c r="A8" s="13" t="s">
        <v>17</v>
      </c>
      <c r="B8" s="14">
        <v>948</v>
      </c>
      <c r="C8" s="15"/>
      <c r="D8" s="14"/>
      <c r="E8" s="14">
        <f>B8+C8+D8</f>
        <v>948</v>
      </c>
      <c r="F8" s="20">
        <v>4443</v>
      </c>
      <c r="G8" s="21">
        <v>-1858</v>
      </c>
      <c r="H8" s="14">
        <f t="shared" ref="H8:H18" si="1">SUM(F8:G8)</f>
        <v>2585</v>
      </c>
      <c r="I8" s="14">
        <v>100070</v>
      </c>
      <c r="J8" s="22">
        <v>-65357</v>
      </c>
      <c r="K8" s="14">
        <f>I8+J8</f>
        <v>34713</v>
      </c>
      <c r="L8" s="14">
        <v>113</v>
      </c>
      <c r="M8" s="14">
        <v>5787</v>
      </c>
      <c r="N8" s="14">
        <f>L8+M8</f>
        <v>5900</v>
      </c>
      <c r="O8" s="22">
        <v>331</v>
      </c>
      <c r="P8" s="22">
        <v>316</v>
      </c>
      <c r="Q8" s="22">
        <v>860</v>
      </c>
      <c r="R8" s="14">
        <v>2711</v>
      </c>
      <c r="S8" s="14">
        <f>SUM(O8:R8)</f>
        <v>4218</v>
      </c>
      <c r="T8" s="14">
        <f>B8+C8+F8+I8+L8</f>
        <v>105574</v>
      </c>
      <c r="U8" s="14">
        <f>D8+G8+J8+M8</f>
        <v>-61428</v>
      </c>
      <c r="V8" s="14">
        <v>4218</v>
      </c>
      <c r="W8" s="14">
        <f>SUM(U8:V8)</f>
        <v>-57210</v>
      </c>
      <c r="X8" s="14">
        <f t="shared" ref="X8:X18" si="2">T8+W8</f>
        <v>48364</v>
      </c>
    </row>
    <row r="9" s="2" customFormat="true" ht="25" customHeight="true" spans="1:24">
      <c r="A9" s="13" t="s">
        <v>18</v>
      </c>
      <c r="B9" s="14">
        <v>0</v>
      </c>
      <c r="C9" s="15"/>
      <c r="D9" s="14"/>
      <c r="E9" s="14">
        <f>B9+C9+D9</f>
        <v>0</v>
      </c>
      <c r="F9" s="20">
        <v>25382</v>
      </c>
      <c r="G9" s="21">
        <v>-10617</v>
      </c>
      <c r="H9" s="14">
        <f t="shared" si="1"/>
        <v>14765</v>
      </c>
      <c r="I9" s="14"/>
      <c r="J9" s="14"/>
      <c r="K9" s="14"/>
      <c r="L9" s="14">
        <v>31</v>
      </c>
      <c r="M9" s="14">
        <v>1600</v>
      </c>
      <c r="N9" s="14">
        <f>L9+M9</f>
        <v>1631</v>
      </c>
      <c r="O9" s="22">
        <v>187</v>
      </c>
      <c r="P9" s="22">
        <v>1938</v>
      </c>
      <c r="Q9" s="14">
        <v>247</v>
      </c>
      <c r="R9" s="14"/>
      <c r="S9" s="14">
        <f>SUM(O9:R9)</f>
        <v>2372</v>
      </c>
      <c r="T9" s="14">
        <f t="shared" ref="T8:T18" si="3">B9+C9+F9+I9+L9</f>
        <v>25413</v>
      </c>
      <c r="U9" s="14">
        <f t="shared" ref="U8:U18" si="4">D9+G9+J9+M9</f>
        <v>-9017</v>
      </c>
      <c r="V9" s="14">
        <v>2372</v>
      </c>
      <c r="W9" s="14">
        <f>SUM(U9:V9)</f>
        <v>-6645</v>
      </c>
      <c r="X9" s="14">
        <f t="shared" si="2"/>
        <v>18768</v>
      </c>
    </row>
    <row r="10" s="2" customFormat="true" ht="25" customHeight="true" spans="1:24">
      <c r="A10" s="13" t="s">
        <v>19</v>
      </c>
      <c r="B10" s="14">
        <v>0</v>
      </c>
      <c r="C10" s="15">
        <v>3354</v>
      </c>
      <c r="D10" s="14">
        <v>-665</v>
      </c>
      <c r="E10" s="14">
        <f>B10+C10+D10</f>
        <v>2689</v>
      </c>
      <c r="F10" s="20">
        <v>20417</v>
      </c>
      <c r="G10" s="21">
        <v>-8540</v>
      </c>
      <c r="H10" s="14">
        <f t="shared" si="1"/>
        <v>11877</v>
      </c>
      <c r="I10" s="14"/>
      <c r="J10" s="14"/>
      <c r="K10" s="14"/>
      <c r="L10" s="14">
        <v>3</v>
      </c>
      <c r="M10" s="14">
        <v>147</v>
      </c>
      <c r="N10" s="14">
        <f t="shared" ref="N8:N11" si="5">L10+M10</f>
        <v>150</v>
      </c>
      <c r="O10" s="22">
        <v>450</v>
      </c>
      <c r="P10" s="22">
        <v>1578</v>
      </c>
      <c r="Q10" s="14">
        <v>23</v>
      </c>
      <c r="R10" s="14">
        <v>3917</v>
      </c>
      <c r="S10" s="14">
        <f t="shared" ref="S8:S18" si="6">SUM(O10:R10)</f>
        <v>5968</v>
      </c>
      <c r="T10" s="14">
        <f t="shared" si="3"/>
        <v>23774</v>
      </c>
      <c r="U10" s="14">
        <f t="shared" si="4"/>
        <v>-9058</v>
      </c>
      <c r="V10" s="14">
        <v>5968</v>
      </c>
      <c r="W10" s="14">
        <f>SUM(U10:V10)</f>
        <v>-3090</v>
      </c>
      <c r="X10" s="14">
        <f t="shared" si="2"/>
        <v>20684</v>
      </c>
    </row>
    <row r="11" s="2" customFormat="true" ht="25" customHeight="true" spans="1:24">
      <c r="A11" s="13" t="s">
        <v>20</v>
      </c>
      <c r="B11" s="16">
        <v>84</v>
      </c>
      <c r="C11" s="15"/>
      <c r="D11" s="14"/>
      <c r="E11" s="14">
        <f t="shared" ref="E8:E18" si="7">B11+C11+D11</f>
        <v>84</v>
      </c>
      <c r="F11" s="20">
        <v>1158</v>
      </c>
      <c r="G11" s="21">
        <v>-484</v>
      </c>
      <c r="H11" s="14">
        <f t="shared" si="1"/>
        <v>674</v>
      </c>
      <c r="I11" s="14"/>
      <c r="J11" s="14"/>
      <c r="K11" s="14"/>
      <c r="L11" s="14">
        <v>9</v>
      </c>
      <c r="M11" s="14">
        <v>480</v>
      </c>
      <c r="N11" s="14">
        <f t="shared" si="5"/>
        <v>489</v>
      </c>
      <c r="O11" s="22">
        <v>256</v>
      </c>
      <c r="P11" s="22">
        <v>783</v>
      </c>
      <c r="Q11" s="14">
        <v>74</v>
      </c>
      <c r="R11" s="14"/>
      <c r="S11" s="14">
        <f t="shared" si="6"/>
        <v>1113</v>
      </c>
      <c r="T11" s="14">
        <f t="shared" si="3"/>
        <v>1251</v>
      </c>
      <c r="U11" s="14">
        <f t="shared" si="4"/>
        <v>-4</v>
      </c>
      <c r="V11" s="14">
        <v>1113</v>
      </c>
      <c r="W11" s="14">
        <f>SUM(U11:V11)</f>
        <v>1109</v>
      </c>
      <c r="X11" s="14">
        <f t="shared" si="2"/>
        <v>2360</v>
      </c>
    </row>
    <row r="12" s="2" customFormat="true" ht="25" customHeight="true" spans="1:24">
      <c r="A12" s="13" t="s">
        <v>21</v>
      </c>
      <c r="B12" s="16">
        <v>30</v>
      </c>
      <c r="C12" s="15"/>
      <c r="D12" s="14"/>
      <c r="E12" s="14">
        <f t="shared" si="7"/>
        <v>30</v>
      </c>
      <c r="F12" s="20">
        <v>6732</v>
      </c>
      <c r="G12" s="21">
        <v>-2816</v>
      </c>
      <c r="H12" s="14">
        <f t="shared" si="1"/>
        <v>3916</v>
      </c>
      <c r="I12" s="14"/>
      <c r="J12" s="14"/>
      <c r="K12" s="14"/>
      <c r="L12" s="14"/>
      <c r="M12" s="14"/>
      <c r="N12" s="14"/>
      <c r="O12" s="22">
        <v>230</v>
      </c>
      <c r="P12" s="22">
        <v>961</v>
      </c>
      <c r="Q12" s="14"/>
      <c r="R12" s="14"/>
      <c r="S12" s="14">
        <f t="shared" si="6"/>
        <v>1191</v>
      </c>
      <c r="T12" s="14">
        <f t="shared" si="3"/>
        <v>6762</v>
      </c>
      <c r="U12" s="14">
        <f t="shared" si="4"/>
        <v>-2816</v>
      </c>
      <c r="V12" s="14">
        <v>1191</v>
      </c>
      <c r="W12" s="14">
        <f t="shared" ref="W8:W18" si="8">SUM(U12:V12)</f>
        <v>-1625</v>
      </c>
      <c r="X12" s="14">
        <f t="shared" si="2"/>
        <v>5137</v>
      </c>
    </row>
    <row r="13" s="2" customFormat="true" ht="25" customHeight="true" spans="1:24">
      <c r="A13" s="13" t="s">
        <v>22</v>
      </c>
      <c r="B13" s="16">
        <v>355</v>
      </c>
      <c r="C13" s="15">
        <v>12279</v>
      </c>
      <c r="D13" s="14">
        <v>-12279</v>
      </c>
      <c r="E13" s="14">
        <f t="shared" si="7"/>
        <v>355</v>
      </c>
      <c r="F13" s="20">
        <v>2499</v>
      </c>
      <c r="G13" s="21">
        <v>-1045</v>
      </c>
      <c r="H13" s="14">
        <f t="shared" si="1"/>
        <v>1454</v>
      </c>
      <c r="I13" s="14"/>
      <c r="J13" s="14"/>
      <c r="K13" s="14"/>
      <c r="L13" s="14"/>
      <c r="M13" s="14"/>
      <c r="N13" s="14"/>
      <c r="O13" s="22">
        <v>356</v>
      </c>
      <c r="P13" s="22">
        <v>768</v>
      </c>
      <c r="Q13" s="14"/>
      <c r="R13" s="14"/>
      <c r="S13" s="14">
        <f t="shared" si="6"/>
        <v>1124</v>
      </c>
      <c r="T13" s="14">
        <f t="shared" si="3"/>
        <v>15133</v>
      </c>
      <c r="U13" s="14">
        <f t="shared" si="4"/>
        <v>-13324</v>
      </c>
      <c r="V13" s="14">
        <v>1124</v>
      </c>
      <c r="W13" s="14">
        <f t="shared" si="8"/>
        <v>-12200</v>
      </c>
      <c r="X13" s="14">
        <f t="shared" si="2"/>
        <v>2933</v>
      </c>
    </row>
    <row r="14" s="2" customFormat="true" ht="25" customHeight="true" spans="1:24">
      <c r="A14" s="13" t="s">
        <v>23</v>
      </c>
      <c r="B14" s="16">
        <v>872</v>
      </c>
      <c r="C14" s="15"/>
      <c r="D14" s="14"/>
      <c r="E14" s="14">
        <f t="shared" si="7"/>
        <v>872</v>
      </c>
      <c r="F14" s="20">
        <v>5541</v>
      </c>
      <c r="G14" s="21">
        <v>-2317</v>
      </c>
      <c r="H14" s="14">
        <f t="shared" si="1"/>
        <v>3224</v>
      </c>
      <c r="I14" s="14"/>
      <c r="J14" s="14"/>
      <c r="K14" s="14"/>
      <c r="L14" s="14"/>
      <c r="M14" s="14"/>
      <c r="N14" s="14"/>
      <c r="O14" s="22">
        <v>557</v>
      </c>
      <c r="P14" s="22">
        <v>867</v>
      </c>
      <c r="Q14" s="14"/>
      <c r="R14" s="14"/>
      <c r="S14" s="14">
        <f t="shared" si="6"/>
        <v>1424</v>
      </c>
      <c r="T14" s="14">
        <f t="shared" si="3"/>
        <v>6413</v>
      </c>
      <c r="U14" s="14">
        <f t="shared" si="4"/>
        <v>-2317</v>
      </c>
      <c r="V14" s="14">
        <v>1424</v>
      </c>
      <c r="W14" s="14">
        <f t="shared" si="8"/>
        <v>-893</v>
      </c>
      <c r="X14" s="14">
        <f t="shared" si="2"/>
        <v>5520</v>
      </c>
    </row>
    <row r="15" s="2" customFormat="true" ht="25" customHeight="true" spans="1:24">
      <c r="A15" s="13" t="s">
        <v>24</v>
      </c>
      <c r="B15" s="16">
        <v>335</v>
      </c>
      <c r="C15" s="15">
        <v>873</v>
      </c>
      <c r="D15" s="14">
        <v>-173</v>
      </c>
      <c r="E15" s="14">
        <f t="shared" si="7"/>
        <v>1035</v>
      </c>
      <c r="F15" s="20">
        <v>7650</v>
      </c>
      <c r="G15" s="21">
        <v>-3200</v>
      </c>
      <c r="H15" s="14">
        <f t="shared" si="1"/>
        <v>4450</v>
      </c>
      <c r="I15" s="14"/>
      <c r="J15" s="14"/>
      <c r="K15" s="14"/>
      <c r="L15" s="14"/>
      <c r="M15" s="14"/>
      <c r="N15" s="14"/>
      <c r="O15" s="22">
        <v>417</v>
      </c>
      <c r="P15" s="22">
        <v>1048</v>
      </c>
      <c r="Q15" s="14"/>
      <c r="R15" s="14">
        <v>11</v>
      </c>
      <c r="S15" s="14">
        <f t="shared" si="6"/>
        <v>1476</v>
      </c>
      <c r="T15" s="14">
        <f t="shared" si="3"/>
        <v>8858</v>
      </c>
      <c r="U15" s="14">
        <f t="shared" si="4"/>
        <v>-3373</v>
      </c>
      <c r="V15" s="14">
        <v>1476</v>
      </c>
      <c r="W15" s="14">
        <f t="shared" si="8"/>
        <v>-1897</v>
      </c>
      <c r="X15" s="14">
        <f t="shared" si="2"/>
        <v>6961</v>
      </c>
    </row>
    <row r="16" s="2" customFormat="true" ht="25" customHeight="true" spans="1:24">
      <c r="A16" s="13" t="s">
        <v>25</v>
      </c>
      <c r="B16" s="16">
        <v>350</v>
      </c>
      <c r="C16" s="15">
        <v>4314</v>
      </c>
      <c r="D16" s="14">
        <v>-856</v>
      </c>
      <c r="E16" s="14">
        <f t="shared" si="7"/>
        <v>3808</v>
      </c>
      <c r="F16" s="20">
        <v>20985</v>
      </c>
      <c r="G16" s="21">
        <v>-8777</v>
      </c>
      <c r="H16" s="14">
        <f t="shared" si="1"/>
        <v>12208</v>
      </c>
      <c r="I16" s="14"/>
      <c r="J16" s="14"/>
      <c r="K16" s="14"/>
      <c r="L16" s="14">
        <v>34</v>
      </c>
      <c r="M16" s="14">
        <v>1764</v>
      </c>
      <c r="N16" s="14">
        <f>L16+M16</f>
        <v>1798</v>
      </c>
      <c r="O16" s="22">
        <v>366</v>
      </c>
      <c r="P16" s="22">
        <v>1615</v>
      </c>
      <c r="Q16" s="14">
        <v>272</v>
      </c>
      <c r="R16" s="14">
        <v>266</v>
      </c>
      <c r="S16" s="14">
        <f t="shared" si="6"/>
        <v>2519</v>
      </c>
      <c r="T16" s="14">
        <f t="shared" si="3"/>
        <v>25683</v>
      </c>
      <c r="U16" s="14">
        <f t="shared" si="4"/>
        <v>-7869</v>
      </c>
      <c r="V16" s="14">
        <v>2519</v>
      </c>
      <c r="W16" s="14">
        <f t="shared" si="8"/>
        <v>-5350</v>
      </c>
      <c r="X16" s="14">
        <f t="shared" si="2"/>
        <v>20333</v>
      </c>
    </row>
    <row r="17" s="2" customFormat="true" ht="25" customHeight="true" spans="1:24">
      <c r="A17" s="13" t="s">
        <v>26</v>
      </c>
      <c r="B17" s="16">
        <v>663</v>
      </c>
      <c r="C17" s="17"/>
      <c r="D17" s="14"/>
      <c r="E17" s="14">
        <f t="shared" si="7"/>
        <v>663</v>
      </c>
      <c r="F17" s="20">
        <v>8919</v>
      </c>
      <c r="G17" s="21">
        <v>-3731</v>
      </c>
      <c r="H17" s="14">
        <f t="shared" si="1"/>
        <v>5188</v>
      </c>
      <c r="I17" s="14"/>
      <c r="J17" s="14"/>
      <c r="K17" s="14"/>
      <c r="L17" s="14"/>
      <c r="M17" s="14"/>
      <c r="N17" s="14"/>
      <c r="O17" s="22">
        <v>319</v>
      </c>
      <c r="P17" s="22">
        <v>700</v>
      </c>
      <c r="Q17" s="14"/>
      <c r="R17" s="14">
        <v>44</v>
      </c>
      <c r="S17" s="14">
        <f t="shared" si="6"/>
        <v>1063</v>
      </c>
      <c r="T17" s="14">
        <f t="shared" si="3"/>
        <v>9582</v>
      </c>
      <c r="U17" s="14">
        <f t="shared" si="4"/>
        <v>-3731</v>
      </c>
      <c r="V17" s="14">
        <v>1063</v>
      </c>
      <c r="W17" s="14">
        <f t="shared" si="8"/>
        <v>-2668</v>
      </c>
      <c r="X17" s="14">
        <f t="shared" si="2"/>
        <v>6914</v>
      </c>
    </row>
    <row r="18" s="2" customFormat="true" ht="25" customHeight="true" spans="1:24">
      <c r="A18" s="13" t="s">
        <v>27</v>
      </c>
      <c r="B18" s="16">
        <v>0</v>
      </c>
      <c r="C18" s="17"/>
      <c r="D18" s="18"/>
      <c r="E18" s="14">
        <f t="shared" si="7"/>
        <v>0</v>
      </c>
      <c r="F18" s="20">
        <v>637</v>
      </c>
      <c r="G18" s="21">
        <v>-266</v>
      </c>
      <c r="H18" s="14">
        <f t="shared" si="1"/>
        <v>371</v>
      </c>
      <c r="I18" s="14"/>
      <c r="J18" s="14"/>
      <c r="K18" s="14"/>
      <c r="L18" s="14"/>
      <c r="M18" s="14"/>
      <c r="N18" s="26"/>
      <c r="O18" s="22">
        <v>179</v>
      </c>
      <c r="P18" s="22">
        <v>437</v>
      </c>
      <c r="Q18" s="14"/>
      <c r="R18" s="14"/>
      <c r="S18" s="14">
        <f t="shared" si="6"/>
        <v>616</v>
      </c>
      <c r="T18" s="14">
        <f t="shared" si="3"/>
        <v>637</v>
      </c>
      <c r="U18" s="14">
        <f t="shared" si="4"/>
        <v>-266</v>
      </c>
      <c r="V18" s="14">
        <v>616</v>
      </c>
      <c r="W18" s="14">
        <f t="shared" si="8"/>
        <v>350</v>
      </c>
      <c r="X18" s="14">
        <f t="shared" si="2"/>
        <v>987</v>
      </c>
    </row>
  </sheetData>
  <mergeCells count="28">
    <mergeCell ref="A2:X2"/>
    <mergeCell ref="A3:X3"/>
    <mergeCell ref="B4:E4"/>
    <mergeCell ref="F4:H4"/>
    <mergeCell ref="I4:K4"/>
    <mergeCell ref="L4:N4"/>
    <mergeCell ref="O4:S4"/>
    <mergeCell ref="T4:X4"/>
    <mergeCell ref="B5:C5"/>
    <mergeCell ref="U5:W5"/>
    <mergeCell ref="A4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X5:X6"/>
  </mergeCells>
  <printOptions horizontalCentered="true"/>
  <pageMargins left="0.790972222222222" right="0.389583333333333" top="0.590277777777778" bottom="0.590277777777778" header="0.511805555555556" footer="0.511805555555556"/>
  <pageSetup paperSize="9" scale="63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2025年中央财政城镇保障性安居工程补助资金分配表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topsec</cp:lastModifiedBy>
  <dcterms:created xsi:type="dcterms:W3CDTF">2024-05-15T16:18:00Z</dcterms:created>
  <dcterms:modified xsi:type="dcterms:W3CDTF">2025-06-11T14:17:59Z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